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urcoop-my.sharepoint.com/personal/michael_our_coop/Documents/RFPs/Pole Inspection/"/>
    </mc:Choice>
  </mc:AlternateContent>
  <xr:revisionPtr revIDLastSave="148" documentId="8_{4424E59C-6CB3-42A0-91CF-5A9890E4BFEC}" xr6:coauthVersionLast="47" xr6:coauthVersionMax="47" xr10:uidLastSave="{5488D1D1-9312-434B-8C1F-688476976D66}"/>
  <bookViews>
    <workbookView xWindow="-120" yWindow="-120" windowWidth="29040" windowHeight="15720" tabRatio="937" activeTab="1" xr2:uid="{00000000-000D-0000-FFFF-FFFF00000000}"/>
  </bookViews>
  <sheets>
    <sheet name="POLE INSPECTION EST BID (DIST)" sheetId="63" r:id="rId1"/>
    <sheet name="Sheet1" sheetId="64" r:id="rId2"/>
    <sheet name="Call Outs" sheetId="37" state="hidden" r:id="rId3"/>
  </sheets>
  <definedNames>
    <definedName name="_xlnm.Print_Area" localSheetId="0">'POLE INSPECTION EST BID (DIST)'!$A$1:$G$20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63" l="1"/>
  <c r="E6" i="63"/>
  <c r="F12" i="64"/>
  <c r="B12" i="64"/>
  <c r="F15" i="64" s="1"/>
  <c r="G17" i="63"/>
  <c r="G13" i="63" l="1"/>
  <c r="G14" i="63"/>
  <c r="G15" i="63"/>
  <c r="G16" i="63"/>
  <c r="G8" i="63" l="1"/>
  <c r="G9" i="63"/>
  <c r="G10" i="63"/>
  <c r="G11" i="63"/>
  <c r="G6" i="63"/>
  <c r="G12" i="63"/>
  <c r="G7" i="63"/>
  <c r="G18" i="63" l="1"/>
</calcChain>
</file>

<file path=xl/sharedStrings.xml><?xml version="1.0" encoding="utf-8"?>
<sst xmlns="http://schemas.openxmlformats.org/spreadsheetml/2006/main" count="219" uniqueCount="198">
  <si>
    <t>Unit Price Schedule</t>
  </si>
  <si>
    <t>WOOD POLE INSPECTION AND TREATMENT</t>
  </si>
  <si>
    <t>Pole Units - Distribution</t>
  </si>
  <si>
    <t>Unit No.</t>
  </si>
  <si>
    <t>Unit Description</t>
  </si>
  <si>
    <t>Notes</t>
  </si>
  <si>
    <t>U/M</t>
  </si>
  <si>
    <t>Estimated
Quantity</t>
  </si>
  <si>
    <t>Unit Price Total</t>
  </si>
  <si>
    <t>Extended Price</t>
  </si>
  <si>
    <t>A</t>
  </si>
  <si>
    <t xml:space="preserve">Treated </t>
  </si>
  <si>
    <t>Unit includes items C and D</t>
  </si>
  <si>
    <t>Per Pole</t>
  </si>
  <si>
    <t>B</t>
  </si>
  <si>
    <t xml:space="preserve">Reject </t>
  </si>
  <si>
    <t>C</t>
  </si>
  <si>
    <t xml:space="preserve">Reported  </t>
  </si>
  <si>
    <t>Wood Only</t>
  </si>
  <si>
    <t>D</t>
  </si>
  <si>
    <t xml:space="preserve">Sound and Bore </t>
  </si>
  <si>
    <t>Unit includes item C</t>
  </si>
  <si>
    <t>E</t>
  </si>
  <si>
    <t>Fumigant or Rod Treatment</t>
  </si>
  <si>
    <t>Adder for fumigant treatment only (does not include item D)</t>
  </si>
  <si>
    <t>F</t>
  </si>
  <si>
    <t xml:space="preserve">Internal Treatment </t>
  </si>
  <si>
    <t>Unit includes item D</t>
  </si>
  <si>
    <t>G</t>
  </si>
  <si>
    <t>Ground Wire Repair</t>
  </si>
  <si>
    <t>Labor only (Claiborne to furnish material)</t>
  </si>
  <si>
    <t>H</t>
  </si>
  <si>
    <t>Guy Marker Replacement</t>
  </si>
  <si>
    <t>I</t>
  </si>
  <si>
    <t xml:space="preserve">Pole Numbering </t>
  </si>
  <si>
    <t>J</t>
  </si>
  <si>
    <t>Assessment</t>
  </si>
  <si>
    <t>Non-wood structures</t>
  </si>
  <si>
    <t>K</t>
  </si>
  <si>
    <t>Photo</t>
  </si>
  <si>
    <t>Photographic image per pole</t>
  </si>
  <si>
    <t>L</t>
  </si>
  <si>
    <t>Vegetation Control Granules</t>
  </si>
  <si>
    <t>Application of vegetation control granules around heavily overgrown poles and anchors.</t>
  </si>
  <si>
    <t xml:space="preserve">SUBTOTAL, POLE INSPECTION UNITS - DISTRIBUTION: </t>
  </si>
  <si>
    <t>Line-item pricing shall be inclusive as indicated dabove. Pricing shall not employ price stacking.</t>
  </si>
  <si>
    <t>R1 - 7/11/2025</t>
  </si>
  <si>
    <t>1/0URD LOADBREAK ELBOW</t>
  </si>
  <si>
    <t>1/0ELBOW</t>
  </si>
  <si>
    <t>SINGLE PH TANGENT</t>
  </si>
  <si>
    <t>A1</t>
  </si>
  <si>
    <t>1 PH SLACK SPAN TAP</t>
  </si>
  <si>
    <t>A1-SLACK</t>
  </si>
  <si>
    <t>SINGLE PH DEADEND</t>
  </si>
  <si>
    <t>A5</t>
  </si>
  <si>
    <t>SINGLE PH TAP</t>
  </si>
  <si>
    <t>A5-2</t>
  </si>
  <si>
    <t>V-PHASE CROSSARM CONST.  SINGLE DEADEND</t>
  </si>
  <si>
    <t>B7</t>
  </si>
  <si>
    <t>3 PH CROSSARM CONST.</t>
  </si>
  <si>
    <t>C1</t>
  </si>
  <si>
    <t>3 PH VERTICAL CONST. 30° TO 60°</t>
  </si>
  <si>
    <t>C3</t>
  </si>
  <si>
    <t>3 PH CROSSARM CONST. FLAT UNDERBUILD 0° TO 5°</t>
  </si>
  <si>
    <t>C10-2</t>
  </si>
  <si>
    <t>3 PH TANGENT LARGE CONDUCTOR</t>
  </si>
  <si>
    <t>C1-2</t>
  </si>
  <si>
    <t>3 PH TANGENT LARGE CONDUCTOR FIBERGLASS</t>
  </si>
  <si>
    <t>C1-2F</t>
  </si>
  <si>
    <t>3 PH TANGENT LARGE CONDUCTOR DBL SUPPORT</t>
  </si>
  <si>
    <t>C1-3</t>
  </si>
  <si>
    <t>3 PH LATERAL SLACK SPAN TAP</t>
  </si>
  <si>
    <t>C1-SLACK</t>
  </si>
  <si>
    <t xml:space="preserve">3 PH SMALL ANGLE LARGE CONDUCTOR W/ DOUBLE ARMS </t>
  </si>
  <si>
    <t>C2-2</t>
  </si>
  <si>
    <t>3 PH CROSSARM CONST. SINGLE DEADEND</t>
  </si>
  <si>
    <t>C7</t>
  </si>
  <si>
    <t>3 PH CROSSARM CONST. HEAVY DUTY DEADEND</t>
  </si>
  <si>
    <t>C7-1</t>
  </si>
  <si>
    <t xml:space="preserve">3 PH CROSSARM CONST. DOUBLE DEADEND </t>
  </si>
  <si>
    <t>C8</t>
  </si>
  <si>
    <t>C8-2</t>
  </si>
  <si>
    <t>SINGLE DOWN GUY 3/8" WIRE - THROUGH BOLT</t>
  </si>
  <si>
    <t>E1-2</t>
  </si>
  <si>
    <t>3/8" SINGLE OVERHEAD GUY THROUGH BOLT TYPE</t>
  </si>
  <si>
    <t>E2-2</t>
  </si>
  <si>
    <t>SINGLE DOWN GUY 3/8" WIRE - WRAP TYPE</t>
  </si>
  <si>
    <t>E3-2</t>
  </si>
  <si>
    <t>DOUBLE DOWN GUY 3/8" WIRE - THROUGH BOLT</t>
  </si>
  <si>
    <t>E6-2</t>
  </si>
  <si>
    <t>10 " SCREW TYPE ANCHOR</t>
  </si>
  <si>
    <t>F1-2</t>
  </si>
  <si>
    <t>TRIPLE HELIX SCREW TYPE ANCHOR</t>
  </si>
  <si>
    <t>F1-5</t>
  </si>
  <si>
    <t>4" SCREW TYPE ANCHOR</t>
  </si>
  <si>
    <t>F4</t>
  </si>
  <si>
    <t>3PH OH XFMR BANK 120/208</t>
  </si>
  <si>
    <t>G312A</t>
  </si>
  <si>
    <t>V-PH TRANSFORMERS 120/240V OPEN DELTA HI-LEG</t>
  </si>
  <si>
    <t>G210A</t>
  </si>
  <si>
    <t>1PH OF XFMR 120/240V</t>
  </si>
  <si>
    <t>G9</t>
  </si>
  <si>
    <t>INSULATED SECONDARY CLEVIS</t>
  </si>
  <si>
    <t>J10</t>
  </si>
  <si>
    <t>INSULATED SECONDARY SWINGING CLEVIS</t>
  </si>
  <si>
    <t>J6</t>
  </si>
  <si>
    <t>INSULATED SECONDARY UPSET</t>
  </si>
  <si>
    <t>J8</t>
  </si>
  <si>
    <t>POLE SERVICE</t>
  </si>
  <si>
    <t>K14</t>
  </si>
  <si>
    <t>PIPE CLAMP</t>
  </si>
  <si>
    <t>K17</t>
  </si>
  <si>
    <t>POLE GROUND ROD</t>
  </si>
  <si>
    <t>M2-1</t>
  </si>
  <si>
    <t>POLE GROUND - BUTT WRAP TYPE</t>
  </si>
  <si>
    <t>M2-2</t>
  </si>
  <si>
    <t>3 PH AIR BREAK SWITCH, GANG OPERATED</t>
  </si>
  <si>
    <t>M3-15</t>
  </si>
  <si>
    <t>3PH KNIFE SWITCH</t>
  </si>
  <si>
    <t>M3-20</t>
  </si>
  <si>
    <t xml:space="preserve">PIN INSULATOR </t>
  </si>
  <si>
    <t>M5-5</t>
  </si>
  <si>
    <t>24" FIBERGLASS BRACKET</t>
  </si>
  <si>
    <t>M5-7</t>
  </si>
  <si>
    <t>SUSPENSION POLY INSULATOR</t>
  </si>
  <si>
    <t>M5-8</t>
  </si>
  <si>
    <t>CUTOUT &amp; ARRESTOR ASSEMBLY</t>
  </si>
  <si>
    <t>M5-10</t>
  </si>
  <si>
    <t>AIR BREAK SWITCH GANG TYPE</t>
  </si>
  <si>
    <t>M5-14</t>
  </si>
  <si>
    <t>3PH CAPACITOR BANK</t>
  </si>
  <si>
    <t>M9-13</t>
  </si>
  <si>
    <t>30 FOOT WOOD POLE CLASS 2</t>
  </si>
  <si>
    <t>P30-2</t>
  </si>
  <si>
    <t>30 FOOT POLE CLASS 4</t>
  </si>
  <si>
    <t>P30-4</t>
  </si>
  <si>
    <t>35 FOOT WOOD POLE CLASS 2</t>
  </si>
  <si>
    <t>P35-2</t>
  </si>
  <si>
    <t>35 FOOT POLE CLASS 4</t>
  </si>
  <si>
    <t>P35-4</t>
  </si>
  <si>
    <t>40 STEEL POLE</t>
  </si>
  <si>
    <t>P40-2</t>
  </si>
  <si>
    <t>40 FOOT WOOD POLE CLASS 4</t>
  </si>
  <si>
    <t>P40-4</t>
  </si>
  <si>
    <t>45 FOOT WOOD POLE CLASS 2</t>
  </si>
  <si>
    <t>P45-2</t>
  </si>
  <si>
    <t>45 FOOT WOOD POLE CLASS 4</t>
  </si>
  <si>
    <t>P45-4</t>
  </si>
  <si>
    <t>45 FOOT CONCRETE POLE</t>
  </si>
  <si>
    <t>P45-CON</t>
  </si>
  <si>
    <t>50 FOOT WOOD POLE CLASS 2</t>
  </si>
  <si>
    <t>P50-2</t>
  </si>
  <si>
    <t>200A PROTECTIVE CAP</t>
  </si>
  <si>
    <t>PCAP-200</t>
  </si>
  <si>
    <t>SECURITY LIGHT</t>
  </si>
  <si>
    <t>S/L</t>
  </si>
  <si>
    <t>240V 250W HPS DIST POLE MOUNT STREETLIGHT</t>
  </si>
  <si>
    <t>STL-LG</t>
  </si>
  <si>
    <t>10 KVA TRANSFORMER, POLE MOUNT</t>
  </si>
  <si>
    <t>T10D</t>
  </si>
  <si>
    <t xml:space="preserve">15 KVA TRANSFORMER, POLE MOUNT </t>
  </si>
  <si>
    <t>T15D</t>
  </si>
  <si>
    <t>25 KVA TRANSFORMER, POLE MOUNT</t>
  </si>
  <si>
    <t>T25D</t>
  </si>
  <si>
    <t>37 KVA TRANSFORMER, POLE MOUNT</t>
  </si>
  <si>
    <t>T37D</t>
  </si>
  <si>
    <t>50 KVA TRANSFORMER, POLE MOUNT</t>
  </si>
  <si>
    <t>T50D</t>
  </si>
  <si>
    <t>75 KVA TRANSFORMER, POLE MOUNT</t>
  </si>
  <si>
    <t>T75D</t>
  </si>
  <si>
    <t>1PH 2" UNDERGROUND RISER</t>
  </si>
  <si>
    <t>UP2-1</t>
  </si>
  <si>
    <t>2" SECONDARY RISER</t>
  </si>
  <si>
    <t>US-2</t>
  </si>
  <si>
    <t>3" SECONDARY RISER</t>
  </si>
  <si>
    <t>US-3</t>
  </si>
  <si>
    <t>WEDGE CLAMP MEDIUM</t>
  </si>
  <si>
    <t>WCM</t>
  </si>
  <si>
    <t>WEDGE CLAMP LARGE</t>
  </si>
  <si>
    <t>WCL</t>
  </si>
  <si>
    <t>Span Mileage</t>
  </si>
  <si>
    <t>Homer</t>
  </si>
  <si>
    <t>Farmerville</t>
  </si>
  <si>
    <t>Substation/Feeder</t>
  </si>
  <si>
    <t>Pole Count</t>
  </si>
  <si>
    <t>Mileage</t>
  </si>
  <si>
    <t>Aycock (Sub 1)</t>
  </si>
  <si>
    <t>Feeder1</t>
  </si>
  <si>
    <t>Feeder2</t>
  </si>
  <si>
    <t>Feeder4</t>
  </si>
  <si>
    <t>Trussels (Sub 19)</t>
  </si>
  <si>
    <t>Bernice (Sub 2)</t>
  </si>
  <si>
    <t>Farmerville City (Sub 6)</t>
  </si>
  <si>
    <t>Point (Sub 13)</t>
  </si>
  <si>
    <t>Feeder3</t>
  </si>
  <si>
    <t>GRAND TOTAL FOR 2027</t>
  </si>
  <si>
    <t>Homer total</t>
  </si>
  <si>
    <t>Farmerville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</si>
</sst>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6" formatCode="_(* #,##0_);_(* \(#,##0\);_(* &quot;-&quot;??_);_(@_)"/>
  </numFmts>
  <fonts count="17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2"/>
      <name val="Aptos"/>
      <family val="2"/>
    </font>
    <font>
      <b/>
      <sz val="12"/>
      <name val="Aptos"/>
      <family val="2"/>
    </font>
    <font>
      <b/>
      <sz val="12"/>
      <color rgb="FFFF0000"/>
      <name val="Aptos"/>
      <family val="2"/>
    </font>
    <font>
      <sz val="14"/>
      <name val="Aptos"/>
      <family val="2"/>
    </font>
    <font>
      <b/>
      <sz val="14"/>
      <name val="Aptos"/>
      <family val="2"/>
    </font>
    <font>
      <sz val="10"/>
      <name val="Arial"/>
    </font>
    <font>
      <sz val="8"/>
      <name val="Aptos"/>
      <family val="2"/>
    </font>
    <font>
      <b/>
      <sz val="22"/>
      <color theme="1"/>
      <name val="Calibri"/>
      <family val="2"/>
      <scheme val="minor"/>
    </font>
    <font>
      <sz val="22"/>
      <name val="Arial"/>
      <family val="2"/>
    </font>
    <font>
      <b/>
      <sz val="22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3" fillId="0" borderId="0"/>
    <xf numFmtId="43" fontId="9" fillId="0" borderId="0" applyFont="0" applyFill="0" applyBorder="0" applyAlignment="0" applyProtection="0"/>
  </cellStyleXfs>
  <cellXfs count="82">
    <xf numFmtId="0" fontId="0" fillId="0" borderId="0" xfId="0"/>
    <xf numFmtId="17" fontId="2" fillId="0" borderId="2" xfId="2" applyNumberFormat="1" applyFont="1" applyBorder="1" applyAlignment="1">
      <alignment vertical="center"/>
    </xf>
    <xf numFmtId="0" fontId="2" fillId="0" borderId="2" xfId="2" applyFont="1" applyBorder="1" applyAlignment="1">
      <alignment vertical="center"/>
    </xf>
    <xf numFmtId="0" fontId="2" fillId="0" borderId="2" xfId="3" applyFont="1" applyBorder="1" applyAlignment="1">
      <alignment vertical="center"/>
    </xf>
    <xf numFmtId="0" fontId="2" fillId="0" borderId="3" xfId="3" applyFont="1" applyBorder="1" applyAlignment="1">
      <alignment vertical="center"/>
    </xf>
    <xf numFmtId="0" fontId="2" fillId="0" borderId="3" xfId="2" applyFont="1" applyBorder="1" applyAlignment="1">
      <alignment vertical="center" wrapText="1"/>
    </xf>
    <xf numFmtId="0" fontId="2" fillId="0" borderId="3" xfId="2" applyFont="1" applyBorder="1" applyAlignment="1">
      <alignment vertical="center"/>
    </xf>
    <xf numFmtId="0" fontId="4" fillId="0" borderId="0" xfId="0" applyFont="1"/>
    <xf numFmtId="0" fontId="4" fillId="0" borderId="4" xfId="2" applyFont="1" applyBorder="1" applyAlignment="1">
      <alignment horizontal="center" wrapText="1"/>
    </xf>
    <xf numFmtId="0" fontId="4" fillId="0" borderId="4" xfId="0" applyFont="1" applyBorder="1"/>
    <xf numFmtId="0" fontId="4" fillId="0" borderId="4" xfId="2" applyFont="1" applyBorder="1" applyAlignment="1">
      <alignment horizontal="left" vertical="center" wrapText="1"/>
    </xf>
    <xf numFmtId="49" fontId="4" fillId="0" borderId="4" xfId="2" applyNumberFormat="1" applyFont="1" applyBorder="1" applyAlignment="1">
      <alignment horizontal="center" vertical="center"/>
    </xf>
    <xf numFmtId="0" fontId="4" fillId="0" borderId="0" xfId="3" applyFont="1" applyAlignment="1">
      <alignment horizontal="left" vertical="center" wrapText="1"/>
    </xf>
    <xf numFmtId="0" fontId="4" fillId="0" borderId="4" xfId="3" applyFont="1" applyBorder="1" applyAlignment="1">
      <alignment horizontal="left" vertical="center" wrapText="1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0" borderId="0" xfId="2" applyFont="1" applyAlignment="1">
      <alignment horizontal="left" vertical="center" wrapText="1"/>
    </xf>
    <xf numFmtId="49" fontId="4" fillId="0" borderId="4" xfId="2" applyNumberFormat="1" applyFont="1" applyBorder="1" applyAlignment="1">
      <alignment horizontal="left" vertical="center"/>
    </xf>
    <xf numFmtId="0" fontId="4" fillId="0" borderId="7" xfId="2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4" fillId="2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Alignment="1">
      <alignment vertical="center"/>
    </xf>
    <xf numFmtId="49" fontId="4" fillId="0" borderId="0" xfId="2" applyNumberFormat="1" applyFont="1" applyAlignment="1">
      <alignment horizontal="left" vertical="center"/>
    </xf>
    <xf numFmtId="0" fontId="4" fillId="0" borderId="0" xfId="2" applyFont="1" applyAlignment="1" applyProtection="1">
      <alignment horizontal="left" vertical="center" wrapText="1"/>
      <protection locked="0"/>
    </xf>
    <xf numFmtId="0" fontId="4" fillId="2" borderId="0" xfId="3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0" xfId="0" applyFont="1"/>
    <xf numFmtId="0" fontId="8" fillId="0" borderId="0" xfId="0" applyFont="1" applyAlignment="1">
      <alignment horizontal="center" vertical="center"/>
    </xf>
    <xf numFmtId="3" fontId="4" fillId="0" borderId="4" xfId="0" applyNumberFormat="1" applyFont="1" applyBorder="1"/>
    <xf numFmtId="0" fontId="5" fillId="0" borderId="8" xfId="2" applyFont="1" applyBorder="1"/>
    <xf numFmtId="0" fontId="5" fillId="0" borderId="7" xfId="2" applyFont="1" applyBorder="1"/>
    <xf numFmtId="0" fontId="5" fillId="0" borderId="8" xfId="2" applyFont="1" applyBorder="1" applyAlignment="1">
      <alignment horizontal="right"/>
    </xf>
    <xf numFmtId="0" fontId="4" fillId="2" borderId="4" xfId="0" applyFont="1" applyFill="1" applyBorder="1" applyAlignment="1" applyProtection="1">
      <alignment horizontal="left" wrapText="1"/>
      <protection locked="0"/>
    </xf>
    <xf numFmtId="0" fontId="5" fillId="3" borderId="1" xfId="2" applyFont="1" applyFill="1" applyBorder="1" applyAlignment="1">
      <alignment horizontal="center" vertical="center" wrapText="1"/>
    </xf>
    <xf numFmtId="49" fontId="5" fillId="3" borderId="1" xfId="2" applyNumberFormat="1" applyFont="1" applyFill="1" applyBorder="1" applyAlignment="1">
      <alignment horizontal="center" vertical="center" wrapText="1"/>
    </xf>
    <xf numFmtId="49" fontId="5" fillId="3" borderId="1" xfId="2" applyNumberFormat="1" applyFont="1" applyFill="1" applyBorder="1" applyAlignment="1">
      <alignment horizontal="center" vertical="center"/>
    </xf>
    <xf numFmtId="44" fontId="5" fillId="3" borderId="1" xfId="2" applyNumberFormat="1" applyFont="1" applyFill="1" applyBorder="1" applyAlignment="1">
      <alignment horizontal="center" vertical="center" wrapText="1"/>
    </xf>
    <xf numFmtId="49" fontId="4" fillId="0" borderId="4" xfId="2" applyNumberFormat="1" applyFont="1" applyBorder="1" applyAlignment="1">
      <alignment horizontal="left" vertical="top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49" fontId="4" fillId="0" borderId="4" xfId="2" applyNumberFormat="1" applyFont="1" applyBorder="1" applyAlignment="1">
      <alignment horizontal="center" vertical="top"/>
    </xf>
    <xf numFmtId="3" fontId="4" fillId="0" borderId="4" xfId="0" applyNumberFormat="1" applyFont="1" applyBorder="1" applyAlignment="1">
      <alignment horizontal="right" vertical="top"/>
    </xf>
    <xf numFmtId="0" fontId="4" fillId="0" borderId="4" xfId="2" applyFont="1" applyBorder="1" applyAlignment="1">
      <alignment horizontal="center" vertical="top" wrapText="1"/>
    </xf>
    <xf numFmtId="43" fontId="4" fillId="0" borderId="4" xfId="4" applyFont="1" applyBorder="1" applyAlignment="1">
      <alignment horizontal="center" vertical="center"/>
    </xf>
    <xf numFmtId="43" fontId="4" fillId="0" borderId="4" xfId="4" applyFont="1" applyBorder="1" applyAlignment="1">
      <alignment horizontal="left" vertical="top"/>
    </xf>
    <xf numFmtId="44" fontId="4" fillId="0" borderId="4" xfId="2" applyNumberFormat="1" applyFont="1" applyBorder="1" applyAlignment="1">
      <alignment horizontal="right" vertical="center"/>
    </xf>
    <xf numFmtId="44" fontId="4" fillId="0" borderId="4" xfId="2" applyNumberFormat="1" applyFont="1" applyBorder="1" applyAlignment="1">
      <alignment horizontal="right" vertical="top"/>
    </xf>
    <xf numFmtId="44" fontId="5" fillId="4" borderId="4" xfId="2" applyNumberFormat="1" applyFont="1" applyFill="1" applyBorder="1" applyAlignment="1">
      <alignment horizontal="right" vertical="center"/>
    </xf>
    <xf numFmtId="14" fontId="10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1" fillId="5" borderId="9" xfId="0" applyFont="1" applyFill="1" applyBorder="1" applyAlignment="1">
      <alignment horizontal="center" wrapText="1"/>
    </xf>
    <xf numFmtId="0" fontId="11" fillId="5" borderId="10" xfId="0" applyFont="1" applyFill="1" applyBorder="1" applyAlignment="1">
      <alignment horizontal="center" wrapText="1"/>
    </xf>
    <xf numFmtId="0" fontId="11" fillId="5" borderId="11" xfId="0" applyFont="1" applyFill="1" applyBorder="1" applyAlignment="1">
      <alignment horizontal="center" wrapText="1"/>
    </xf>
    <xf numFmtId="0" fontId="12" fillId="0" borderId="0" xfId="0" applyFont="1"/>
    <xf numFmtId="0" fontId="13" fillId="6" borderId="12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3" fillId="6" borderId="13" xfId="0" applyFont="1" applyFill="1" applyBorder="1" applyAlignment="1">
      <alignment horizontal="center" vertical="center" wrapText="1"/>
    </xf>
    <xf numFmtId="0" fontId="14" fillId="7" borderId="0" xfId="0" applyFont="1" applyFill="1" applyAlignment="1">
      <alignment horizontal="center" wrapText="1"/>
    </xf>
    <xf numFmtId="0" fontId="13" fillId="8" borderId="12" xfId="0" applyFont="1" applyFill="1" applyBorder="1" applyAlignment="1">
      <alignment horizontal="center" vertical="center" wrapText="1"/>
    </xf>
    <xf numFmtId="0" fontId="13" fillId="8" borderId="0" xfId="0" applyFont="1" applyFill="1" applyAlignment="1">
      <alignment horizontal="center" vertical="center" wrapText="1"/>
    </xf>
    <xf numFmtId="0" fontId="13" fillId="8" borderId="13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 wrapText="1"/>
    </xf>
    <xf numFmtId="0" fontId="16" fillId="0" borderId="0" xfId="0" applyFont="1"/>
    <xf numFmtId="0" fontId="15" fillId="9" borderId="15" xfId="0" applyFont="1" applyFill="1" applyBorder="1" applyAlignment="1">
      <alignment horizontal="center"/>
    </xf>
    <xf numFmtId="0" fontId="15" fillId="9" borderId="7" xfId="0" applyFont="1" applyFill="1" applyBorder="1" applyAlignment="1">
      <alignment horizontal="center"/>
    </xf>
    <xf numFmtId="0" fontId="15" fillId="9" borderId="16" xfId="0" applyFont="1" applyFill="1" applyBorder="1" applyAlignment="1">
      <alignment horizontal="center"/>
    </xf>
    <xf numFmtId="0" fontId="15" fillId="0" borderId="14" xfId="0" applyFont="1" applyBorder="1"/>
    <xf numFmtId="0" fontId="15" fillId="0" borderId="6" xfId="0" applyFont="1" applyBorder="1"/>
    <xf numFmtId="0" fontId="15" fillId="0" borderId="2" xfId="0" applyFont="1" applyBorder="1"/>
    <xf numFmtId="0" fontId="15" fillId="9" borderId="14" xfId="0" applyFont="1" applyFill="1" applyBorder="1" applyAlignment="1">
      <alignment horizontal="center"/>
    </xf>
    <xf numFmtId="0" fontId="15" fillId="9" borderId="6" xfId="0" applyFont="1" applyFill="1" applyBorder="1" applyAlignment="1">
      <alignment horizontal="center"/>
    </xf>
    <xf numFmtId="0" fontId="15" fillId="9" borderId="2" xfId="0" applyFont="1" applyFill="1" applyBorder="1" applyAlignment="1">
      <alignment horizontal="center"/>
    </xf>
    <xf numFmtId="0" fontId="15" fillId="9" borderId="17" xfId="0" applyFont="1" applyFill="1" applyBorder="1" applyAlignment="1">
      <alignment horizontal="center"/>
    </xf>
    <xf numFmtId="0" fontId="15" fillId="9" borderId="18" xfId="0" applyFont="1" applyFill="1" applyBorder="1" applyAlignment="1">
      <alignment horizontal="center"/>
    </xf>
    <xf numFmtId="166" fontId="15" fillId="0" borderId="6" xfId="4" applyNumberFormat="1" applyFont="1" applyBorder="1"/>
    <xf numFmtId="0" fontId="0" fillId="0" borderId="5" xfId="0" applyBorder="1" applyAlignment="1">
      <alignment horizontal="center"/>
    </xf>
    <xf numFmtId="0" fontId="11" fillId="7" borderId="4" xfId="0" applyFont="1" applyFill="1" applyBorder="1" applyAlignment="1">
      <alignment horizontal="center" wrapText="1"/>
    </xf>
    <xf numFmtId="166" fontId="16" fillId="0" borderId="0" xfId="4" applyNumberFormat="1" applyFont="1" applyBorder="1"/>
    <xf numFmtId="0" fontId="16" fillId="0" borderId="0" xfId="0" applyFont="1" applyBorder="1"/>
    <xf numFmtId="0" fontId="16" fillId="0" borderId="0" xfId="0" applyFont="1" applyAlignment="1">
      <alignment horizontal="right"/>
    </xf>
    <xf numFmtId="0" fontId="16" fillId="0" borderId="0" xfId="0" applyFont="1" applyBorder="1" applyAlignment="1">
      <alignment horizontal="right"/>
    </xf>
  </cellXfs>
  <cellStyles count="5">
    <cellStyle name="Comma" xfId="4" builtinId="3"/>
    <cellStyle name="Normal" xfId="0" builtinId="0"/>
    <cellStyle name="Normal 2" xfId="1" xr:uid="{00000000-0005-0000-0000-000002000000}"/>
    <cellStyle name="Normal_CWOT PRICING" xfId="2" xr:uid="{00000000-0005-0000-0000-000003000000}"/>
    <cellStyle name="Normal_CWOT PRICING 2" xfId="3" xr:uid="{00000000-0005-0000-0000-000004000000}"/>
  </cellStyles>
  <dxfs count="0"/>
  <tableStyles count="0" defaultTableStyle="TableStyleMedium2" defaultPivotStyle="PivotStyleLight16"/>
  <colors>
    <mruColors>
      <color rgb="FFCCFFF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  <pageSetUpPr fitToPage="1"/>
  </sheetPr>
  <dimension ref="A1:I135"/>
  <sheetViews>
    <sheetView zoomScaleNormal="100" workbookViewId="0">
      <pane ySplit="5" topLeftCell="A6" activePane="bottomLeft" state="frozen"/>
      <selection activeCell="B15" sqref="B15"/>
      <selection pane="bottomLeft" activeCell="C25" sqref="C25"/>
    </sheetView>
  </sheetViews>
  <sheetFormatPr defaultColWidth="9.28515625" defaultRowHeight="15.75" x14ac:dyDescent="0.25"/>
  <cols>
    <col min="1" max="1" width="12.85546875" style="7" customWidth="1"/>
    <col min="2" max="2" width="29.140625" style="7" customWidth="1"/>
    <col min="3" max="3" width="59.140625" style="7" bestFit="1" customWidth="1"/>
    <col min="4" max="4" width="11.28515625" style="18" customWidth="1"/>
    <col min="5" max="5" width="13" style="7" customWidth="1"/>
    <col min="6" max="7" width="15.7109375" style="7" customWidth="1"/>
    <col min="8" max="8" width="29.5703125" style="7" customWidth="1"/>
    <col min="9" max="9" width="72.5703125" style="7" customWidth="1"/>
    <col min="10" max="16384" width="9.28515625" style="7"/>
  </cols>
  <sheetData>
    <row r="1" spans="1:9" s="26" customFormat="1" ht="18.75" x14ac:dyDescent="0.3">
      <c r="A1" s="48" t="s">
        <v>0</v>
      </c>
      <c r="B1" s="48"/>
      <c r="C1" s="48"/>
      <c r="D1" s="48"/>
      <c r="E1" s="48"/>
      <c r="F1" s="48"/>
      <c r="G1" s="48"/>
    </row>
    <row r="2" spans="1:9" s="26" customFormat="1" ht="19.5" thickBot="1" x14ac:dyDescent="0.35">
      <c r="A2" s="49" t="s">
        <v>1</v>
      </c>
      <c r="B2" s="49"/>
      <c r="C2" s="49"/>
      <c r="D2" s="49"/>
      <c r="E2" s="49"/>
      <c r="F2" s="49"/>
      <c r="G2" s="49"/>
    </row>
    <row r="3" spans="1:9" s="26" customFormat="1" ht="18.75" x14ac:dyDescent="0.3">
      <c r="A3" s="27"/>
      <c r="B3" s="27"/>
      <c r="C3" s="27"/>
      <c r="D3" s="27"/>
      <c r="E3" s="27"/>
      <c r="F3" s="27"/>
      <c r="G3" s="27"/>
    </row>
    <row r="4" spans="1:9" s="26" customFormat="1" ht="18.75" x14ac:dyDescent="0.3">
      <c r="A4" s="50" t="s">
        <v>2</v>
      </c>
      <c r="B4" s="50"/>
      <c r="C4" s="50"/>
      <c r="D4" s="50"/>
      <c r="E4" s="50"/>
      <c r="F4" s="50"/>
      <c r="G4" s="50"/>
    </row>
    <row r="5" spans="1:9" ht="31.5" x14ac:dyDescent="0.25">
      <c r="A5" s="33" t="s">
        <v>3</v>
      </c>
      <c r="B5" s="34" t="s">
        <v>4</v>
      </c>
      <c r="C5" s="33" t="s">
        <v>5</v>
      </c>
      <c r="D5" s="35" t="s">
        <v>6</v>
      </c>
      <c r="E5" s="33" t="s">
        <v>7</v>
      </c>
      <c r="F5" s="36" t="s">
        <v>8</v>
      </c>
      <c r="G5" s="33" t="s">
        <v>9</v>
      </c>
    </row>
    <row r="6" spans="1:9" ht="18" customHeight="1" x14ac:dyDescent="0.25">
      <c r="A6" s="8" t="s">
        <v>10</v>
      </c>
      <c r="B6" s="9" t="s">
        <v>11</v>
      </c>
      <c r="C6" s="10" t="s">
        <v>12</v>
      </c>
      <c r="D6" s="11" t="s">
        <v>13</v>
      </c>
      <c r="E6" s="28">
        <f>ROUNDUP(E16*0.87, -2)</f>
        <v>8900</v>
      </c>
      <c r="F6" s="42"/>
      <c r="G6" s="44">
        <f>SUM(E6*F6)</f>
        <v>0</v>
      </c>
      <c r="I6" s="12"/>
    </row>
    <row r="7" spans="1:9" ht="18" customHeight="1" x14ac:dyDescent="0.25">
      <c r="A7" s="8" t="s">
        <v>14</v>
      </c>
      <c r="B7" s="9" t="s">
        <v>15</v>
      </c>
      <c r="C7" s="10" t="s">
        <v>12</v>
      </c>
      <c r="D7" s="11" t="s">
        <v>13</v>
      </c>
      <c r="E7" s="28">
        <f>ROUNDUP(E16*0.1, -2)</f>
        <v>1100</v>
      </c>
      <c r="F7" s="42"/>
      <c r="G7" s="44">
        <f>SUM(E7*F7)</f>
        <v>0</v>
      </c>
      <c r="I7" s="12"/>
    </row>
    <row r="8" spans="1:9" ht="18" customHeight="1" x14ac:dyDescent="0.25">
      <c r="A8" s="8" t="s">
        <v>16</v>
      </c>
      <c r="B8" s="9" t="s">
        <v>17</v>
      </c>
      <c r="C8" s="13" t="s">
        <v>18</v>
      </c>
      <c r="D8" s="11" t="s">
        <v>13</v>
      </c>
      <c r="E8" s="28">
        <v>1117</v>
      </c>
      <c r="F8" s="42"/>
      <c r="G8" s="44">
        <f>SUM(E8*F8)</f>
        <v>0</v>
      </c>
      <c r="I8" s="12"/>
    </row>
    <row r="9" spans="1:9" ht="18" customHeight="1" x14ac:dyDescent="0.25">
      <c r="A9" s="8" t="s">
        <v>19</v>
      </c>
      <c r="B9" s="9" t="s">
        <v>20</v>
      </c>
      <c r="C9" s="14" t="s">
        <v>21</v>
      </c>
      <c r="D9" s="11" t="s">
        <v>13</v>
      </c>
      <c r="E9" s="28">
        <v>500</v>
      </c>
      <c r="F9" s="42"/>
      <c r="G9" s="44">
        <f>SUM(E9*F9)</f>
        <v>0</v>
      </c>
      <c r="I9" s="12"/>
    </row>
    <row r="10" spans="1:9" ht="18" customHeight="1" x14ac:dyDescent="0.25">
      <c r="A10" s="8" t="s">
        <v>22</v>
      </c>
      <c r="B10" s="9" t="s">
        <v>23</v>
      </c>
      <c r="C10" s="14" t="s">
        <v>24</v>
      </c>
      <c r="D10" s="11" t="s">
        <v>13</v>
      </c>
      <c r="E10" s="28">
        <v>400</v>
      </c>
      <c r="F10" s="42"/>
      <c r="G10" s="44">
        <f>SUM(E10*F10)</f>
        <v>0</v>
      </c>
      <c r="I10" s="12"/>
    </row>
    <row r="11" spans="1:9" ht="18" customHeight="1" x14ac:dyDescent="0.25">
      <c r="A11" s="8" t="s">
        <v>25</v>
      </c>
      <c r="B11" s="9" t="s">
        <v>26</v>
      </c>
      <c r="C11" s="14" t="s">
        <v>27</v>
      </c>
      <c r="D11" s="11" t="s">
        <v>13</v>
      </c>
      <c r="E11" s="28">
        <v>400</v>
      </c>
      <c r="F11" s="42"/>
      <c r="G11" s="44">
        <f>SUM(E11*F11)</f>
        <v>0</v>
      </c>
      <c r="I11" s="12"/>
    </row>
    <row r="12" spans="1:9" ht="18" customHeight="1" x14ac:dyDescent="0.25">
      <c r="A12" s="8" t="s">
        <v>28</v>
      </c>
      <c r="B12" s="9" t="s">
        <v>29</v>
      </c>
      <c r="C12" s="32" t="s">
        <v>30</v>
      </c>
      <c r="D12" s="11" t="s">
        <v>13</v>
      </c>
      <c r="E12" s="28">
        <v>100</v>
      </c>
      <c r="F12" s="42"/>
      <c r="G12" s="44">
        <f>SUM(E12*F12)</f>
        <v>0</v>
      </c>
      <c r="I12" s="15"/>
    </row>
    <row r="13" spans="1:9" ht="18" customHeight="1" x14ac:dyDescent="0.25">
      <c r="A13" s="8" t="s">
        <v>31</v>
      </c>
      <c r="B13" s="16" t="s">
        <v>32</v>
      </c>
      <c r="C13" s="14" t="s">
        <v>30</v>
      </c>
      <c r="D13" s="11" t="s">
        <v>13</v>
      </c>
      <c r="E13" s="28">
        <v>250</v>
      </c>
      <c r="F13" s="42"/>
      <c r="G13" s="44">
        <f>SUM(E13*F13)</f>
        <v>0</v>
      </c>
      <c r="I13" s="12"/>
    </row>
    <row r="14" spans="1:9" ht="18" customHeight="1" x14ac:dyDescent="0.25">
      <c r="A14" s="8" t="s">
        <v>33</v>
      </c>
      <c r="B14" s="16" t="s">
        <v>34</v>
      </c>
      <c r="C14" s="14" t="s">
        <v>30</v>
      </c>
      <c r="D14" s="11" t="s">
        <v>13</v>
      </c>
      <c r="E14" s="28">
        <v>50</v>
      </c>
      <c r="F14" s="42"/>
      <c r="G14" s="44">
        <f>SUM(E14*F14)</f>
        <v>0</v>
      </c>
      <c r="I14" s="12"/>
    </row>
    <row r="15" spans="1:9" ht="18" customHeight="1" x14ac:dyDescent="0.25">
      <c r="A15" s="8" t="s">
        <v>35</v>
      </c>
      <c r="B15" s="16" t="s">
        <v>36</v>
      </c>
      <c r="C15" s="14" t="s">
        <v>37</v>
      </c>
      <c r="D15" s="11" t="s">
        <v>13</v>
      </c>
      <c r="E15" s="28">
        <v>20</v>
      </c>
      <c r="F15" s="42"/>
      <c r="G15" s="44">
        <f>SUM(E15*F15)</f>
        <v>0</v>
      </c>
      <c r="I15" s="12"/>
    </row>
    <row r="16" spans="1:9" ht="18" customHeight="1" x14ac:dyDescent="0.25">
      <c r="A16" s="8" t="s">
        <v>38</v>
      </c>
      <c r="B16" s="16" t="s">
        <v>39</v>
      </c>
      <c r="C16" s="14" t="s">
        <v>40</v>
      </c>
      <c r="D16" s="11" t="s">
        <v>13</v>
      </c>
      <c r="E16" s="28">
        <v>10154</v>
      </c>
      <c r="F16" s="42"/>
      <c r="G16" s="44">
        <f>SUM(E16*F16)</f>
        <v>0</v>
      </c>
      <c r="I16" s="12"/>
    </row>
    <row r="17" spans="1:9" ht="31.5" x14ac:dyDescent="0.25">
      <c r="A17" s="41" t="s">
        <v>41</v>
      </c>
      <c r="B17" s="37" t="s">
        <v>42</v>
      </c>
      <c r="C17" s="38" t="s">
        <v>43</v>
      </c>
      <c r="D17" s="39" t="s">
        <v>13</v>
      </c>
      <c r="E17" s="40">
        <v>500</v>
      </c>
      <c r="F17" s="43"/>
      <c r="G17" s="45">
        <f>SUM(E17*F17)</f>
        <v>0</v>
      </c>
      <c r="I17" s="12"/>
    </row>
    <row r="18" spans="1:9" ht="18" customHeight="1" x14ac:dyDescent="0.25">
      <c r="A18" s="29"/>
      <c r="B18" s="30"/>
      <c r="C18" s="30"/>
      <c r="D18" s="30"/>
      <c r="E18" s="17"/>
      <c r="F18" s="31" t="s">
        <v>44</v>
      </c>
      <c r="G18" s="46">
        <f>SUM(G6:G17)</f>
        <v>0</v>
      </c>
      <c r="I18" s="12"/>
    </row>
    <row r="19" spans="1:9" x14ac:dyDescent="0.25">
      <c r="I19" s="15"/>
    </row>
    <row r="20" spans="1:9" x14ac:dyDescent="0.25">
      <c r="A20" s="19" t="s">
        <v>45</v>
      </c>
      <c r="G20" s="47" t="s">
        <v>46</v>
      </c>
      <c r="I20" s="15"/>
    </row>
    <row r="21" spans="1:9" x14ac:dyDescent="0.25">
      <c r="I21" s="15"/>
    </row>
    <row r="22" spans="1:9" x14ac:dyDescent="0.25">
      <c r="I22" s="15"/>
    </row>
    <row r="23" spans="1:9" x14ac:dyDescent="0.25">
      <c r="I23" s="15"/>
    </row>
    <row r="24" spans="1:9" x14ac:dyDescent="0.25">
      <c r="I24" s="15"/>
    </row>
    <row r="25" spans="1:9" x14ac:dyDescent="0.25">
      <c r="I25" s="15"/>
    </row>
    <row r="26" spans="1:9" x14ac:dyDescent="0.25">
      <c r="I26" s="15"/>
    </row>
    <row r="30" spans="1:9" x14ac:dyDescent="0.25">
      <c r="I30" s="15"/>
    </row>
    <row r="31" spans="1:9" x14ac:dyDescent="0.25">
      <c r="I31" s="15"/>
    </row>
    <row r="32" spans="1:9" x14ac:dyDescent="0.25">
      <c r="I32" s="15"/>
    </row>
    <row r="33" spans="8:9" x14ac:dyDescent="0.25">
      <c r="I33" s="15"/>
    </row>
    <row r="34" spans="8:9" x14ac:dyDescent="0.25">
      <c r="I34" s="15"/>
    </row>
    <row r="35" spans="8:9" x14ac:dyDescent="0.25">
      <c r="I35" s="15"/>
    </row>
    <row r="36" spans="8:9" x14ac:dyDescent="0.25">
      <c r="I36" s="20"/>
    </row>
    <row r="37" spans="8:9" x14ac:dyDescent="0.25">
      <c r="H37" s="21"/>
      <c r="I37" s="15"/>
    </row>
    <row r="38" spans="8:9" x14ac:dyDescent="0.25">
      <c r="I38" s="15"/>
    </row>
    <row r="39" spans="8:9" x14ac:dyDescent="0.25">
      <c r="I39" s="15"/>
    </row>
    <row r="40" spans="8:9" x14ac:dyDescent="0.25">
      <c r="I40" s="20"/>
    </row>
    <row r="41" spans="8:9" x14ac:dyDescent="0.25">
      <c r="I41" s="20"/>
    </row>
    <row r="42" spans="8:9" x14ac:dyDescent="0.25">
      <c r="I42" s="20"/>
    </row>
    <row r="43" spans="8:9" x14ac:dyDescent="0.25">
      <c r="I43" s="20"/>
    </row>
    <row r="44" spans="8:9" x14ac:dyDescent="0.25">
      <c r="I44" s="15"/>
    </row>
    <row r="45" spans="8:9" x14ac:dyDescent="0.25">
      <c r="I45" s="20"/>
    </row>
    <row r="46" spans="8:9" x14ac:dyDescent="0.25">
      <c r="I46" s="20"/>
    </row>
    <row r="47" spans="8:9" x14ac:dyDescent="0.25">
      <c r="I47" s="20"/>
    </row>
    <row r="48" spans="8:9" x14ac:dyDescent="0.25">
      <c r="I48" s="15"/>
    </row>
    <row r="49" spans="8:9" x14ac:dyDescent="0.25">
      <c r="I49" s="12"/>
    </row>
    <row r="50" spans="8:9" x14ac:dyDescent="0.25">
      <c r="I50" s="15"/>
    </row>
    <row r="51" spans="8:9" x14ac:dyDescent="0.25">
      <c r="H51" s="21"/>
      <c r="I51" s="15"/>
    </row>
    <row r="52" spans="8:9" x14ac:dyDescent="0.25">
      <c r="I52" s="15"/>
    </row>
    <row r="53" spans="8:9" x14ac:dyDescent="0.25">
      <c r="I53" s="15"/>
    </row>
    <row r="54" spans="8:9" x14ac:dyDescent="0.25">
      <c r="I54" s="12"/>
    </row>
    <row r="55" spans="8:9" x14ac:dyDescent="0.25">
      <c r="I55" s="20"/>
    </row>
    <row r="56" spans="8:9" x14ac:dyDescent="0.25">
      <c r="H56" s="21"/>
      <c r="I56" s="20"/>
    </row>
    <row r="57" spans="8:9" x14ac:dyDescent="0.25">
      <c r="I57" s="20"/>
    </row>
    <row r="58" spans="8:9" x14ac:dyDescent="0.25">
      <c r="I58" s="20"/>
    </row>
    <row r="59" spans="8:9" x14ac:dyDescent="0.25">
      <c r="I59" s="20"/>
    </row>
    <row r="60" spans="8:9" x14ac:dyDescent="0.25">
      <c r="I60" s="20"/>
    </row>
    <row r="61" spans="8:9" x14ac:dyDescent="0.25">
      <c r="I61" s="15"/>
    </row>
    <row r="62" spans="8:9" x14ac:dyDescent="0.25">
      <c r="I62" s="15"/>
    </row>
    <row r="63" spans="8:9" x14ac:dyDescent="0.25">
      <c r="I63" s="20"/>
    </row>
    <row r="64" spans="8:9" x14ac:dyDescent="0.25">
      <c r="I64" s="15"/>
    </row>
    <row r="65" spans="8:9" x14ac:dyDescent="0.25">
      <c r="I65" s="15"/>
    </row>
    <row r="66" spans="8:9" x14ac:dyDescent="0.25">
      <c r="I66" s="20"/>
    </row>
    <row r="67" spans="8:9" x14ac:dyDescent="0.25">
      <c r="I67" s="15"/>
    </row>
    <row r="68" spans="8:9" x14ac:dyDescent="0.25">
      <c r="I68" s="15"/>
    </row>
    <row r="69" spans="8:9" x14ac:dyDescent="0.25">
      <c r="I69" s="15"/>
    </row>
    <row r="70" spans="8:9" x14ac:dyDescent="0.25">
      <c r="I70" s="15"/>
    </row>
    <row r="71" spans="8:9" x14ac:dyDescent="0.25">
      <c r="H71" s="22"/>
      <c r="I71" s="23"/>
    </row>
    <row r="72" spans="8:9" x14ac:dyDescent="0.25">
      <c r="H72" s="22"/>
      <c r="I72" s="23"/>
    </row>
    <row r="73" spans="8:9" x14ac:dyDescent="0.25">
      <c r="H73" s="22"/>
      <c r="I73" s="23"/>
    </row>
    <row r="74" spans="8:9" x14ac:dyDescent="0.25">
      <c r="H74" s="22"/>
      <c r="I74" s="23"/>
    </row>
    <row r="75" spans="8:9" x14ac:dyDescent="0.25">
      <c r="H75" s="22"/>
      <c r="I75" s="23"/>
    </row>
    <row r="76" spans="8:9" x14ac:dyDescent="0.25">
      <c r="H76" s="22"/>
      <c r="I76" s="23"/>
    </row>
    <row r="77" spans="8:9" x14ac:dyDescent="0.25">
      <c r="H77" s="22"/>
      <c r="I77" s="23"/>
    </row>
    <row r="78" spans="8:9" x14ac:dyDescent="0.25">
      <c r="H78" s="22"/>
      <c r="I78" s="23"/>
    </row>
    <row r="79" spans="8:9" x14ac:dyDescent="0.25">
      <c r="I79" s="24"/>
    </row>
    <row r="80" spans="8:9" x14ac:dyDescent="0.25">
      <c r="I80" s="24"/>
    </row>
    <row r="81" spans="9:9" x14ac:dyDescent="0.25">
      <c r="I81" s="24"/>
    </row>
    <row r="82" spans="9:9" x14ac:dyDescent="0.25">
      <c r="I82" s="15"/>
    </row>
    <row r="83" spans="9:9" x14ac:dyDescent="0.25">
      <c r="I83" s="15"/>
    </row>
    <row r="84" spans="9:9" x14ac:dyDescent="0.25">
      <c r="I84" s="15"/>
    </row>
    <row r="85" spans="9:9" x14ac:dyDescent="0.25">
      <c r="I85" s="15"/>
    </row>
    <row r="86" spans="9:9" x14ac:dyDescent="0.25">
      <c r="I86" s="15"/>
    </row>
    <row r="87" spans="9:9" x14ac:dyDescent="0.25">
      <c r="I87" s="20"/>
    </row>
    <row r="88" spans="9:9" x14ac:dyDescent="0.25">
      <c r="I88" s="15"/>
    </row>
    <row r="89" spans="9:9" x14ac:dyDescent="0.25">
      <c r="I89" s="15"/>
    </row>
    <row r="90" spans="9:9" x14ac:dyDescent="0.25">
      <c r="I90" s="15"/>
    </row>
    <row r="91" spans="9:9" x14ac:dyDescent="0.25">
      <c r="I91" s="20"/>
    </row>
    <row r="92" spans="9:9" x14ac:dyDescent="0.25">
      <c r="I92" s="20"/>
    </row>
    <row r="93" spans="9:9" x14ac:dyDescent="0.25">
      <c r="I93" s="20"/>
    </row>
    <row r="94" spans="9:9" x14ac:dyDescent="0.25">
      <c r="I94" s="23"/>
    </row>
    <row r="95" spans="9:9" x14ac:dyDescent="0.25">
      <c r="I95" s="20"/>
    </row>
    <row r="96" spans="9:9" x14ac:dyDescent="0.25">
      <c r="I96" s="15"/>
    </row>
    <row r="97" spans="9:9" x14ac:dyDescent="0.25">
      <c r="I97" s="23"/>
    </row>
    <row r="98" spans="9:9" x14ac:dyDescent="0.25">
      <c r="I98" s="15"/>
    </row>
    <row r="99" spans="9:9" x14ac:dyDescent="0.25">
      <c r="I99" s="15"/>
    </row>
    <row r="100" spans="9:9" x14ac:dyDescent="0.25">
      <c r="I100" s="15"/>
    </row>
    <row r="101" spans="9:9" x14ac:dyDescent="0.25">
      <c r="I101" s="23"/>
    </row>
    <row r="102" spans="9:9" x14ac:dyDescent="0.25">
      <c r="I102" s="25"/>
    </row>
    <row r="103" spans="9:9" x14ac:dyDescent="0.25">
      <c r="I103" s="25"/>
    </row>
    <row r="104" spans="9:9" x14ac:dyDescent="0.25">
      <c r="I104" s="25"/>
    </row>
    <row r="105" spans="9:9" x14ac:dyDescent="0.25">
      <c r="I105" s="25"/>
    </row>
    <row r="106" spans="9:9" x14ac:dyDescent="0.25">
      <c r="I106" s="25"/>
    </row>
    <row r="107" spans="9:9" x14ac:dyDescent="0.25">
      <c r="I107" s="25"/>
    </row>
    <row r="108" spans="9:9" x14ac:dyDescent="0.25">
      <c r="I108" s="25"/>
    </row>
    <row r="109" spans="9:9" x14ac:dyDescent="0.25">
      <c r="I109" s="25"/>
    </row>
    <row r="110" spans="9:9" x14ac:dyDescent="0.25">
      <c r="I110" s="25"/>
    </row>
    <row r="111" spans="9:9" x14ac:dyDescent="0.25">
      <c r="I111" s="25"/>
    </row>
    <row r="112" spans="9:9" x14ac:dyDescent="0.25">
      <c r="I112" s="25"/>
    </row>
    <row r="113" spans="9:9" x14ac:dyDescent="0.25">
      <c r="I113" s="25"/>
    </row>
    <row r="114" spans="9:9" x14ac:dyDescent="0.25">
      <c r="I114" s="25"/>
    </row>
    <row r="115" spans="9:9" x14ac:dyDescent="0.25">
      <c r="I115" s="25"/>
    </row>
    <row r="116" spans="9:9" x14ac:dyDescent="0.25">
      <c r="I116" s="12"/>
    </row>
    <row r="117" spans="9:9" x14ac:dyDescent="0.25">
      <c r="I117" s="12"/>
    </row>
    <row r="118" spans="9:9" x14ac:dyDescent="0.25">
      <c r="I118" s="12"/>
    </row>
    <row r="119" spans="9:9" x14ac:dyDescent="0.25">
      <c r="I119" s="12"/>
    </row>
    <row r="120" spans="9:9" x14ac:dyDescent="0.25">
      <c r="I120" s="20"/>
    </row>
    <row r="121" spans="9:9" x14ac:dyDescent="0.25">
      <c r="I121" s="20"/>
    </row>
    <row r="122" spans="9:9" x14ac:dyDescent="0.25">
      <c r="I122" s="12"/>
    </row>
    <row r="123" spans="9:9" x14ac:dyDescent="0.25">
      <c r="I123" s="20"/>
    </row>
    <row r="124" spans="9:9" x14ac:dyDescent="0.25">
      <c r="I124" s="15"/>
    </row>
    <row r="125" spans="9:9" x14ac:dyDescent="0.25">
      <c r="I125" s="15"/>
    </row>
    <row r="126" spans="9:9" x14ac:dyDescent="0.25">
      <c r="I126" s="20"/>
    </row>
    <row r="127" spans="9:9" x14ac:dyDescent="0.25">
      <c r="I127" s="20"/>
    </row>
    <row r="128" spans="9:9" x14ac:dyDescent="0.25">
      <c r="I128" s="20"/>
    </row>
    <row r="129" spans="9:9" x14ac:dyDescent="0.25">
      <c r="I129" s="20"/>
    </row>
    <row r="130" spans="9:9" x14ac:dyDescent="0.25">
      <c r="I130" s="20"/>
    </row>
    <row r="131" spans="9:9" x14ac:dyDescent="0.25">
      <c r="I131" s="20"/>
    </row>
    <row r="132" spans="9:9" x14ac:dyDescent="0.25">
      <c r="I132" s="20"/>
    </row>
    <row r="133" spans="9:9" x14ac:dyDescent="0.25">
      <c r="I133" s="20"/>
    </row>
    <row r="134" spans="9:9" x14ac:dyDescent="0.25">
      <c r="I134" s="20"/>
    </row>
    <row r="135" spans="9:9" x14ac:dyDescent="0.25">
      <c r="I135" s="20"/>
    </row>
  </sheetData>
  <mergeCells count="3">
    <mergeCell ref="A1:G1"/>
    <mergeCell ref="A2:G2"/>
    <mergeCell ref="A4:G4"/>
  </mergeCells>
  <printOptions horizontalCentered="1"/>
  <pageMargins left="0.45" right="0.45" top="0.5" bottom="0.5" header="0" footer="0"/>
  <pageSetup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0A939-0587-4655-9034-29CD1DFC9B32}">
  <sheetPr>
    <pageSetUpPr fitToPage="1"/>
  </sheetPr>
  <dimension ref="A1:G15"/>
  <sheetViews>
    <sheetView tabSelected="1" workbookViewId="0">
      <selection activeCell="B21" sqref="B21"/>
    </sheetView>
  </sheetViews>
  <sheetFormatPr defaultRowHeight="12.75" x14ac:dyDescent="0.2"/>
  <cols>
    <col min="1" max="1" width="50.7109375" customWidth="1"/>
    <col min="2" max="3" width="25.7109375" customWidth="1"/>
    <col min="4" max="4" width="1.7109375" customWidth="1"/>
    <col min="5" max="5" width="50.7109375" customWidth="1"/>
    <col min="6" max="7" width="25.7109375" customWidth="1"/>
  </cols>
  <sheetData>
    <row r="1" spans="1:7" ht="43.5" customHeight="1" thickBot="1" x14ac:dyDescent="0.25">
      <c r="A1" s="76"/>
      <c r="B1" s="76"/>
      <c r="C1" s="76"/>
      <c r="D1" s="76"/>
      <c r="E1" s="76"/>
      <c r="F1" s="76"/>
      <c r="G1" s="76"/>
    </row>
    <row r="2" spans="1:7" s="54" customFormat="1" ht="35.1" customHeight="1" thickBot="1" x14ac:dyDescent="0.5">
      <c r="A2" s="51" t="s">
        <v>180</v>
      </c>
      <c r="B2" s="52"/>
      <c r="C2" s="52"/>
      <c r="D2" s="52"/>
      <c r="E2" s="52"/>
      <c r="F2" s="52"/>
      <c r="G2" s="53"/>
    </row>
    <row r="3" spans="1:7" s="54" customFormat="1" ht="27.95" customHeight="1" x14ac:dyDescent="0.45">
      <c r="A3" s="55" t="s">
        <v>181</v>
      </c>
      <c r="B3" s="56"/>
      <c r="C3" s="57"/>
      <c r="D3" s="58"/>
      <c r="E3" s="59" t="s">
        <v>182</v>
      </c>
      <c r="F3" s="60"/>
      <c r="G3" s="61"/>
    </row>
    <row r="4" spans="1:7" s="54" customFormat="1" ht="32.1" customHeight="1" x14ac:dyDescent="0.45">
      <c r="A4" s="77" t="s">
        <v>183</v>
      </c>
      <c r="B4" s="77" t="s">
        <v>184</v>
      </c>
      <c r="C4" s="77" t="s">
        <v>185</v>
      </c>
      <c r="D4" s="62"/>
      <c r="E4" s="77" t="s">
        <v>183</v>
      </c>
      <c r="F4" s="77" t="s">
        <v>184</v>
      </c>
      <c r="G4" s="77" t="s">
        <v>185</v>
      </c>
    </row>
    <row r="5" spans="1:7" s="63" customFormat="1" ht="20.100000000000001" customHeight="1" x14ac:dyDescent="0.35">
      <c r="A5" s="64" t="s">
        <v>186</v>
      </c>
      <c r="B5" s="65"/>
      <c r="C5" s="66"/>
      <c r="E5" s="64" t="s">
        <v>191</v>
      </c>
      <c r="F5" s="65"/>
      <c r="G5" s="66"/>
    </row>
    <row r="6" spans="1:7" s="63" customFormat="1" ht="20.100000000000001" customHeight="1" x14ac:dyDescent="0.35">
      <c r="A6" s="67" t="s">
        <v>187</v>
      </c>
      <c r="B6" s="68">
        <v>505</v>
      </c>
      <c r="C6" s="69">
        <v>24.2</v>
      </c>
      <c r="E6" s="67" t="s">
        <v>188</v>
      </c>
      <c r="F6" s="75">
        <v>2172</v>
      </c>
      <c r="G6" s="69">
        <v>115.3</v>
      </c>
    </row>
    <row r="7" spans="1:7" s="63" customFormat="1" ht="20.100000000000001" customHeight="1" x14ac:dyDescent="0.35">
      <c r="A7" s="67" t="s">
        <v>188</v>
      </c>
      <c r="B7" s="68">
        <v>187</v>
      </c>
      <c r="C7" s="69">
        <v>10.24</v>
      </c>
      <c r="E7" s="73" t="s">
        <v>192</v>
      </c>
      <c r="F7" s="71"/>
      <c r="G7" s="74"/>
    </row>
    <row r="8" spans="1:7" s="63" customFormat="1" ht="20.100000000000001" customHeight="1" x14ac:dyDescent="0.35">
      <c r="A8" s="67" t="s">
        <v>189</v>
      </c>
      <c r="B8" s="68">
        <v>288</v>
      </c>
      <c r="C8" s="69">
        <v>6.49</v>
      </c>
      <c r="E8" s="67" t="s">
        <v>189</v>
      </c>
      <c r="F8" s="68">
        <v>191</v>
      </c>
      <c r="G8" s="69">
        <v>6</v>
      </c>
    </row>
    <row r="9" spans="1:7" s="63" customFormat="1" ht="20.100000000000001" customHeight="1" x14ac:dyDescent="0.35">
      <c r="A9" s="70" t="s">
        <v>190</v>
      </c>
      <c r="B9" s="71"/>
      <c r="C9" s="72"/>
      <c r="E9" s="73" t="s">
        <v>193</v>
      </c>
      <c r="F9" s="71"/>
      <c r="G9" s="74"/>
    </row>
    <row r="10" spans="1:7" s="63" customFormat="1" ht="20.100000000000001" customHeight="1" x14ac:dyDescent="0.35">
      <c r="A10" s="67" t="s">
        <v>189</v>
      </c>
      <c r="B10" s="75">
        <v>4078</v>
      </c>
      <c r="C10" s="69">
        <v>168.54</v>
      </c>
      <c r="E10" s="67" t="s">
        <v>194</v>
      </c>
      <c r="F10" s="75">
        <v>2733</v>
      </c>
      <c r="G10" s="69">
        <v>126.45</v>
      </c>
    </row>
    <row r="11" spans="1:7" s="63" customFormat="1" ht="20.100000000000001" customHeight="1" x14ac:dyDescent="0.35"/>
    <row r="12" spans="1:7" s="63" customFormat="1" ht="20.100000000000001" customHeight="1" x14ac:dyDescent="0.35">
      <c r="A12" s="80" t="s">
        <v>196</v>
      </c>
      <c r="B12" s="78">
        <f>B10+B8+B6+B7</f>
        <v>5058</v>
      </c>
      <c r="C12" s="79"/>
      <c r="D12" s="79"/>
      <c r="E12" s="81" t="s">
        <v>197</v>
      </c>
      <c r="F12" s="78">
        <f>F6+F8+F10</f>
        <v>5096</v>
      </c>
    </row>
    <row r="13" spans="1:7" s="63" customFormat="1" ht="20.100000000000001" customHeight="1" x14ac:dyDescent="0.35">
      <c r="B13" s="79"/>
      <c r="C13" s="79"/>
      <c r="D13" s="79"/>
      <c r="E13" s="79"/>
      <c r="F13" s="79"/>
    </row>
    <row r="14" spans="1:7" s="63" customFormat="1" ht="20.100000000000001" customHeight="1" x14ac:dyDescent="0.35">
      <c r="B14" s="79"/>
      <c r="C14" s="79"/>
      <c r="D14" s="79"/>
      <c r="E14" s="79"/>
      <c r="F14" s="79"/>
    </row>
    <row r="15" spans="1:7" s="63" customFormat="1" ht="20.100000000000001" customHeight="1" x14ac:dyDescent="0.35">
      <c r="B15" s="79"/>
      <c r="C15" s="79"/>
      <c r="D15" s="79"/>
      <c r="E15" s="79" t="s">
        <v>195</v>
      </c>
      <c r="F15" s="78">
        <f>B12+F12</f>
        <v>10154</v>
      </c>
    </row>
  </sheetData>
  <mergeCells count="9">
    <mergeCell ref="A1:G1"/>
    <mergeCell ref="A2:G2"/>
    <mergeCell ref="A3:C3"/>
    <mergeCell ref="E3:G3"/>
    <mergeCell ref="A5:C5"/>
    <mergeCell ref="A9:C9"/>
    <mergeCell ref="E5:G5"/>
    <mergeCell ref="E7:G7"/>
    <mergeCell ref="E9:G9"/>
  </mergeCells>
  <pageMargins left="0.7" right="0.7" top="0.75" bottom="0.75" header="0.3" footer="0.3"/>
  <pageSetup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:B67"/>
  <sheetViews>
    <sheetView zoomScale="70" zoomScaleNormal="70" workbookViewId="0">
      <selection activeCell="B149" sqref="B149:B150"/>
    </sheetView>
  </sheetViews>
  <sheetFormatPr defaultRowHeight="12.75" x14ac:dyDescent="0.2"/>
  <cols>
    <col min="1" max="1" width="83.42578125" bestFit="1" customWidth="1"/>
    <col min="2" max="2" width="15.42578125" bestFit="1" customWidth="1"/>
  </cols>
  <sheetData>
    <row r="1" spans="1:2" ht="18" x14ac:dyDescent="0.2">
      <c r="A1" s="5" t="s">
        <v>47</v>
      </c>
      <c r="B1" s="1" t="s">
        <v>48</v>
      </c>
    </row>
    <row r="2" spans="1:2" ht="18" x14ac:dyDescent="0.2">
      <c r="A2" s="5" t="s">
        <v>49</v>
      </c>
      <c r="B2" s="2" t="s">
        <v>50</v>
      </c>
    </row>
    <row r="3" spans="1:2" ht="18" x14ac:dyDescent="0.2">
      <c r="A3" s="5" t="s">
        <v>51</v>
      </c>
      <c r="B3" s="2" t="s">
        <v>52</v>
      </c>
    </row>
    <row r="4" spans="1:2" ht="18" x14ac:dyDescent="0.2">
      <c r="A4" s="5" t="s">
        <v>53</v>
      </c>
      <c r="B4" s="2" t="s">
        <v>54</v>
      </c>
    </row>
    <row r="5" spans="1:2" ht="18" x14ac:dyDescent="0.2">
      <c r="A5" s="5" t="s">
        <v>55</v>
      </c>
      <c r="B5" s="2" t="s">
        <v>56</v>
      </c>
    </row>
    <row r="6" spans="1:2" ht="18" x14ac:dyDescent="0.2">
      <c r="A6" s="5" t="s">
        <v>57</v>
      </c>
      <c r="B6" s="2" t="s">
        <v>58</v>
      </c>
    </row>
    <row r="7" spans="1:2" ht="18" x14ac:dyDescent="0.2">
      <c r="A7" s="4" t="s">
        <v>59</v>
      </c>
      <c r="B7" s="3" t="s">
        <v>60</v>
      </c>
    </row>
    <row r="8" spans="1:2" ht="18" x14ac:dyDescent="0.2">
      <c r="A8" s="5" t="s">
        <v>61</v>
      </c>
      <c r="B8" s="3" t="s">
        <v>62</v>
      </c>
    </row>
    <row r="9" spans="1:2" ht="18" x14ac:dyDescent="0.2">
      <c r="A9" s="4" t="s">
        <v>63</v>
      </c>
      <c r="B9" s="3" t="s">
        <v>64</v>
      </c>
    </row>
    <row r="10" spans="1:2" ht="18" x14ac:dyDescent="0.2">
      <c r="A10" s="4" t="s">
        <v>65</v>
      </c>
      <c r="B10" s="3" t="s">
        <v>66</v>
      </c>
    </row>
    <row r="11" spans="1:2" ht="18" x14ac:dyDescent="0.2">
      <c r="A11" s="4" t="s">
        <v>67</v>
      </c>
      <c r="B11" s="3" t="s">
        <v>68</v>
      </c>
    </row>
    <row r="12" spans="1:2" ht="18" x14ac:dyDescent="0.2">
      <c r="A12" s="4" t="s">
        <v>69</v>
      </c>
      <c r="B12" s="3" t="s">
        <v>70</v>
      </c>
    </row>
    <row r="13" spans="1:2" ht="18" x14ac:dyDescent="0.2">
      <c r="A13" s="4" t="s">
        <v>71</v>
      </c>
      <c r="B13" s="3" t="s">
        <v>72</v>
      </c>
    </row>
    <row r="14" spans="1:2" ht="18" x14ac:dyDescent="0.2">
      <c r="A14" s="4" t="s">
        <v>73</v>
      </c>
      <c r="B14" s="3" t="s">
        <v>74</v>
      </c>
    </row>
    <row r="15" spans="1:2" ht="18" x14ac:dyDescent="0.2">
      <c r="A15" s="4" t="s">
        <v>75</v>
      </c>
      <c r="B15" s="3" t="s">
        <v>76</v>
      </c>
    </row>
    <row r="16" spans="1:2" ht="18" x14ac:dyDescent="0.2">
      <c r="A16" s="4" t="s">
        <v>77</v>
      </c>
      <c r="B16" s="3" t="s">
        <v>78</v>
      </c>
    </row>
    <row r="17" spans="1:2" ht="18" x14ac:dyDescent="0.2">
      <c r="A17" s="4" t="s">
        <v>79</v>
      </c>
      <c r="B17" s="3" t="s">
        <v>80</v>
      </c>
    </row>
    <row r="18" spans="1:2" ht="18" x14ac:dyDescent="0.2">
      <c r="A18" s="4" t="s">
        <v>79</v>
      </c>
      <c r="B18" s="3" t="s">
        <v>81</v>
      </c>
    </row>
    <row r="19" spans="1:2" ht="18" x14ac:dyDescent="0.2">
      <c r="A19" s="4" t="s">
        <v>82</v>
      </c>
      <c r="B19" s="3" t="s">
        <v>83</v>
      </c>
    </row>
    <row r="20" spans="1:2" ht="18" x14ac:dyDescent="0.2">
      <c r="A20" s="5" t="s">
        <v>84</v>
      </c>
      <c r="B20" s="3" t="s">
        <v>85</v>
      </c>
    </row>
    <row r="21" spans="1:2" ht="18" x14ac:dyDescent="0.2">
      <c r="A21" s="4" t="s">
        <v>86</v>
      </c>
      <c r="B21" s="3" t="s">
        <v>87</v>
      </c>
    </row>
    <row r="22" spans="1:2" ht="18" x14ac:dyDescent="0.2">
      <c r="A22" s="4" t="s">
        <v>88</v>
      </c>
      <c r="B22" s="3" t="s">
        <v>89</v>
      </c>
    </row>
    <row r="23" spans="1:2" ht="18" x14ac:dyDescent="0.2">
      <c r="A23" s="4" t="s">
        <v>90</v>
      </c>
      <c r="B23" s="3" t="s">
        <v>91</v>
      </c>
    </row>
    <row r="24" spans="1:2" ht="18" x14ac:dyDescent="0.2">
      <c r="A24" s="4" t="s">
        <v>92</v>
      </c>
      <c r="B24" s="3" t="s">
        <v>93</v>
      </c>
    </row>
    <row r="25" spans="1:2" ht="18" x14ac:dyDescent="0.2">
      <c r="A25" s="4" t="s">
        <v>94</v>
      </c>
      <c r="B25" s="3" t="s">
        <v>95</v>
      </c>
    </row>
    <row r="26" spans="1:2" ht="18" x14ac:dyDescent="0.2">
      <c r="A26" s="4" t="s">
        <v>96</v>
      </c>
      <c r="B26" s="3" t="s">
        <v>97</v>
      </c>
    </row>
    <row r="27" spans="1:2" ht="18" x14ac:dyDescent="0.2">
      <c r="A27" s="6" t="s">
        <v>98</v>
      </c>
      <c r="B27" s="3" t="s">
        <v>99</v>
      </c>
    </row>
    <row r="28" spans="1:2" ht="18" x14ac:dyDescent="0.2">
      <c r="A28" s="4" t="s">
        <v>100</v>
      </c>
      <c r="B28" s="3" t="s">
        <v>101</v>
      </c>
    </row>
    <row r="29" spans="1:2" ht="18" x14ac:dyDescent="0.2">
      <c r="A29" s="4" t="s">
        <v>102</v>
      </c>
      <c r="B29" s="3" t="s">
        <v>103</v>
      </c>
    </row>
    <row r="30" spans="1:2" ht="18" x14ac:dyDescent="0.2">
      <c r="A30" s="4" t="s">
        <v>104</v>
      </c>
      <c r="B30" s="3" t="s">
        <v>105</v>
      </c>
    </row>
    <row r="31" spans="1:2" ht="18" x14ac:dyDescent="0.2">
      <c r="A31" s="4" t="s">
        <v>106</v>
      </c>
      <c r="B31" s="3" t="s">
        <v>107</v>
      </c>
    </row>
    <row r="32" spans="1:2" ht="18" x14ac:dyDescent="0.2">
      <c r="A32" s="6" t="s">
        <v>108</v>
      </c>
      <c r="B32" s="3" t="s">
        <v>109</v>
      </c>
    </row>
    <row r="33" spans="1:2" ht="18" x14ac:dyDescent="0.2">
      <c r="A33" s="6" t="s">
        <v>110</v>
      </c>
      <c r="B33" s="3" t="s">
        <v>111</v>
      </c>
    </row>
    <row r="34" spans="1:2" ht="18" x14ac:dyDescent="0.2">
      <c r="A34" s="4" t="s">
        <v>112</v>
      </c>
      <c r="B34" s="3" t="s">
        <v>113</v>
      </c>
    </row>
    <row r="35" spans="1:2" ht="18" x14ac:dyDescent="0.2">
      <c r="A35" s="4" t="s">
        <v>114</v>
      </c>
      <c r="B35" s="3" t="s">
        <v>115</v>
      </c>
    </row>
    <row r="36" spans="1:2" ht="18" x14ac:dyDescent="0.2">
      <c r="A36" s="4" t="s">
        <v>116</v>
      </c>
      <c r="B36" s="3" t="s">
        <v>117</v>
      </c>
    </row>
    <row r="37" spans="1:2" ht="18" x14ac:dyDescent="0.2">
      <c r="A37" s="4" t="s">
        <v>118</v>
      </c>
      <c r="B37" s="3" t="s">
        <v>119</v>
      </c>
    </row>
    <row r="38" spans="1:2" ht="18" x14ac:dyDescent="0.2">
      <c r="A38" s="4" t="s">
        <v>120</v>
      </c>
      <c r="B38" s="3" t="s">
        <v>121</v>
      </c>
    </row>
    <row r="39" spans="1:2" ht="18" x14ac:dyDescent="0.2">
      <c r="A39" s="4" t="s">
        <v>122</v>
      </c>
      <c r="B39" s="3" t="s">
        <v>123</v>
      </c>
    </row>
    <row r="40" spans="1:2" ht="18" x14ac:dyDescent="0.2">
      <c r="A40" s="4" t="s">
        <v>124</v>
      </c>
      <c r="B40" s="3" t="s">
        <v>125</v>
      </c>
    </row>
    <row r="41" spans="1:2" ht="18" x14ac:dyDescent="0.2">
      <c r="A41" s="5" t="s">
        <v>126</v>
      </c>
      <c r="B41" s="3" t="s">
        <v>127</v>
      </c>
    </row>
    <row r="42" spans="1:2" ht="18" x14ac:dyDescent="0.2">
      <c r="A42" s="4" t="s">
        <v>128</v>
      </c>
      <c r="B42" s="3" t="s">
        <v>129</v>
      </c>
    </row>
    <row r="43" spans="1:2" ht="18" x14ac:dyDescent="0.2">
      <c r="A43" s="4" t="s">
        <v>130</v>
      </c>
      <c r="B43" s="3" t="s">
        <v>131</v>
      </c>
    </row>
    <row r="44" spans="1:2" ht="18" x14ac:dyDescent="0.2">
      <c r="A44" s="4" t="s">
        <v>132</v>
      </c>
      <c r="B44" s="3" t="s">
        <v>133</v>
      </c>
    </row>
    <row r="45" spans="1:2" ht="18" x14ac:dyDescent="0.2">
      <c r="A45" s="4" t="s">
        <v>134</v>
      </c>
      <c r="B45" s="3" t="s">
        <v>135</v>
      </c>
    </row>
    <row r="46" spans="1:2" ht="18" x14ac:dyDescent="0.2">
      <c r="A46" s="4" t="s">
        <v>136</v>
      </c>
      <c r="B46" s="3" t="s">
        <v>137</v>
      </c>
    </row>
    <row r="47" spans="1:2" ht="18" x14ac:dyDescent="0.2">
      <c r="A47" s="4" t="s">
        <v>138</v>
      </c>
      <c r="B47" s="3" t="s">
        <v>139</v>
      </c>
    </row>
    <row r="48" spans="1:2" ht="18" x14ac:dyDescent="0.2">
      <c r="A48" s="4" t="s">
        <v>140</v>
      </c>
      <c r="B48" s="3" t="s">
        <v>141</v>
      </c>
    </row>
    <row r="49" spans="1:2" ht="18" x14ac:dyDescent="0.2">
      <c r="A49" s="4" t="s">
        <v>142</v>
      </c>
      <c r="B49" s="3" t="s">
        <v>143</v>
      </c>
    </row>
    <row r="50" spans="1:2" ht="18" x14ac:dyDescent="0.2">
      <c r="A50" s="4" t="s">
        <v>144</v>
      </c>
      <c r="B50" s="3" t="s">
        <v>145</v>
      </c>
    </row>
    <row r="51" spans="1:2" ht="18" x14ac:dyDescent="0.2">
      <c r="A51" s="4" t="s">
        <v>146</v>
      </c>
      <c r="B51" s="3" t="s">
        <v>147</v>
      </c>
    </row>
    <row r="52" spans="1:2" ht="18" x14ac:dyDescent="0.2">
      <c r="A52" s="4" t="s">
        <v>148</v>
      </c>
      <c r="B52" s="3" t="s">
        <v>149</v>
      </c>
    </row>
    <row r="53" spans="1:2" ht="18" x14ac:dyDescent="0.2">
      <c r="A53" s="4" t="s">
        <v>150</v>
      </c>
      <c r="B53" s="3" t="s">
        <v>151</v>
      </c>
    </row>
    <row r="54" spans="1:2" ht="18" x14ac:dyDescent="0.2">
      <c r="A54" s="6" t="s">
        <v>152</v>
      </c>
      <c r="B54" s="2" t="s">
        <v>153</v>
      </c>
    </row>
    <row r="55" spans="1:2" ht="18" x14ac:dyDescent="0.2">
      <c r="A55" s="6" t="s">
        <v>154</v>
      </c>
      <c r="B55" s="2" t="s">
        <v>155</v>
      </c>
    </row>
    <row r="56" spans="1:2" ht="18" x14ac:dyDescent="0.2">
      <c r="A56" s="6" t="s">
        <v>156</v>
      </c>
      <c r="B56" s="2" t="s">
        <v>157</v>
      </c>
    </row>
    <row r="57" spans="1:2" ht="18" x14ac:dyDescent="0.2">
      <c r="A57" s="4" t="s">
        <v>158</v>
      </c>
      <c r="B57" s="2" t="s">
        <v>159</v>
      </c>
    </row>
    <row r="58" spans="1:2" ht="18" x14ac:dyDescent="0.2">
      <c r="A58" s="4" t="s">
        <v>160</v>
      </c>
      <c r="B58" s="2" t="s">
        <v>161</v>
      </c>
    </row>
    <row r="59" spans="1:2" ht="18" x14ac:dyDescent="0.2">
      <c r="A59" s="4" t="s">
        <v>162</v>
      </c>
      <c r="B59" s="3" t="s">
        <v>163</v>
      </c>
    </row>
    <row r="60" spans="1:2" ht="18" x14ac:dyDescent="0.2">
      <c r="A60" s="4" t="s">
        <v>164</v>
      </c>
      <c r="B60" s="3" t="s">
        <v>165</v>
      </c>
    </row>
    <row r="61" spans="1:2" ht="18" x14ac:dyDescent="0.2">
      <c r="A61" s="4" t="s">
        <v>166</v>
      </c>
      <c r="B61" s="3" t="s">
        <v>167</v>
      </c>
    </row>
    <row r="62" spans="1:2" ht="18" x14ac:dyDescent="0.2">
      <c r="A62" s="4" t="s">
        <v>168</v>
      </c>
      <c r="B62" s="3" t="s">
        <v>169</v>
      </c>
    </row>
    <row r="63" spans="1:2" ht="18" x14ac:dyDescent="0.2">
      <c r="A63" s="6" t="s">
        <v>170</v>
      </c>
      <c r="B63" s="3" t="s">
        <v>171</v>
      </c>
    </row>
    <row r="64" spans="1:2" ht="18" x14ac:dyDescent="0.2">
      <c r="A64" s="4" t="s">
        <v>172</v>
      </c>
      <c r="B64" s="3" t="s">
        <v>173</v>
      </c>
    </row>
    <row r="65" spans="1:2" ht="18" x14ac:dyDescent="0.2">
      <c r="A65" s="4" t="s">
        <v>174</v>
      </c>
      <c r="B65" s="3" t="s">
        <v>175</v>
      </c>
    </row>
    <row r="66" spans="1:2" ht="18" x14ac:dyDescent="0.2">
      <c r="A66" s="4" t="s">
        <v>176</v>
      </c>
      <c r="B66" s="2" t="s">
        <v>177</v>
      </c>
    </row>
    <row r="67" spans="1:2" ht="18" x14ac:dyDescent="0.2">
      <c r="A67" s="4" t="s">
        <v>178</v>
      </c>
      <c r="B67" s="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POLE INSPECTION EST BID (DIST)</vt:lpstr>
      <vt:lpstr>Sheet1</vt:lpstr>
      <vt:lpstr>Call Outs</vt:lpstr>
      <vt:lpstr>'POLE INSPECTION EST BID (DIST)'!Print_Area</vt:lpstr>
    </vt:vector>
  </TitlesOfParts>
  <Manager/>
  <Company>TxDOT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wrobins</dc:creator>
  <cp:keywords/>
  <dc:description/>
  <cp:lastModifiedBy>Lisa Ledbetter</cp:lastModifiedBy>
  <cp:revision/>
  <cp:lastPrinted>2026-09-22T18:37:29Z</cp:lastPrinted>
  <dcterms:created xsi:type="dcterms:W3CDTF">2011-05-18T14:07:28Z</dcterms:created>
  <dcterms:modified xsi:type="dcterms:W3CDTF">2026-09-22T18:37:42Z</dcterms:modified>
  <cp:category/>
  <cp:contentStatus/>
</cp:coreProperties>
</file>